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\Cuenta Publica\MSF 2017\Cuenta Publica 2018\"/>
    </mc:Choice>
  </mc:AlternateContent>
  <bookViews>
    <workbookView xWindow="0" yWindow="0" windowWidth="15360" windowHeight="8340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62913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 s="1"/>
  <c r="D154" i="1"/>
  <c r="D151" i="1"/>
  <c r="D148" i="1"/>
  <c r="D147" i="1" s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56" i="1"/>
  <c r="D52" i="1"/>
  <c r="D51" i="1" s="1"/>
  <c r="D48" i="1"/>
  <c r="D43" i="1"/>
  <c r="D33" i="1"/>
  <c r="D28" i="1"/>
  <c r="D22" i="1"/>
  <c r="D20" i="1"/>
  <c r="D14" i="1"/>
  <c r="D5" i="1"/>
  <c r="C205" i="1"/>
  <c r="C204" i="1" s="1"/>
  <c r="C195" i="1"/>
  <c r="C193" i="1"/>
  <c r="C191" i="1"/>
  <c r="C185" i="1"/>
  <c r="C182" i="1"/>
  <c r="C173" i="1"/>
  <c r="C172" i="1" s="1"/>
  <c r="C169" i="1"/>
  <c r="C167" i="1"/>
  <c r="C164" i="1"/>
  <c r="C161" i="1"/>
  <c r="C158" i="1"/>
  <c r="C154" i="1"/>
  <c r="C151" i="1"/>
  <c r="C148" i="1"/>
  <c r="C144" i="1"/>
  <c r="C138" i="1"/>
  <c r="C136" i="1"/>
  <c r="C133" i="1"/>
  <c r="C129" i="1"/>
  <c r="C124" i="1"/>
  <c r="C121" i="1"/>
  <c r="C118" i="1"/>
  <c r="C115" i="1"/>
  <c r="C104" i="1"/>
  <c r="C94" i="1"/>
  <c r="C87" i="1"/>
  <c r="C77" i="1"/>
  <c r="C75" i="1"/>
  <c r="C73" i="1"/>
  <c r="C67" i="1"/>
  <c r="C64" i="1"/>
  <c r="C56" i="1"/>
  <c r="C52" i="1"/>
  <c r="C51" i="1" s="1"/>
  <c r="C48" i="1"/>
  <c r="C43" i="1"/>
  <c r="C33" i="1"/>
  <c r="C28" i="1"/>
  <c r="C22" i="1"/>
  <c r="C20" i="1"/>
  <c r="C14" i="1"/>
  <c r="C5" i="1"/>
  <c r="C147" i="1" l="1"/>
  <c r="D86" i="1"/>
  <c r="C63" i="1"/>
  <c r="C114" i="1"/>
  <c r="D63" i="1"/>
  <c r="D172" i="1"/>
  <c r="C4" i="1"/>
  <c r="C3" i="1" s="1"/>
  <c r="C86" i="1"/>
  <c r="C157" i="1"/>
  <c r="D4" i="1"/>
  <c r="D3" i="1" s="1"/>
  <c r="D114" i="1"/>
  <c r="D85" i="1" l="1"/>
  <c r="D207" i="1" s="1"/>
  <c r="C85" i="1"/>
  <c r="C207" i="1" s="1"/>
</calcChain>
</file>

<file path=xl/sharedStrings.xml><?xml version="1.0" encoding="utf-8"?>
<sst xmlns="http://schemas.openxmlformats.org/spreadsheetml/2006/main" count="233" uniqueCount="218">
  <si>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</si>
  <si>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</si>
  <si>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</si>
  <si>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</si>
  <si>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</si>
  <si>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</si>
  <si>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</si>
  <si>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</si>
  <si>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</si>
  <si>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</si>
  <si>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</si>
  <si>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</si>
  <si>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</si>
  <si>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</si>
  <si>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</si>
  <si>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</si>
  <si>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</si>
  <si>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</si>
  <si>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</si>
  <si>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</si>
  <si>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</si>
  <si>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</si>
  <si>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</si>
  <si>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</si>
  <si>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</si>
  <si>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</si>
  <si>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</si>
  <si>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</si>
  <si>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</si>
  <si>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</si>
  <si>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</si>
  <si>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</si>
  <si>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</si>
  <si>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</si>
  <si>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</si>
  <si>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</si>
  <si>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</si>
  <si>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</si>
  <si>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</si>
  <si>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</si>
  <si>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</si>
  <si>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</si>
  <si>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</si>
  <si>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</si>
  <si>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</si>
  <si>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</si>
  <si>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</si>
  <si>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</si>
  <si>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</si>
  <si>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</si>
  <si>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</si>
  <si>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</si>
  <si>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</si>
  <si>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</si>
  <si>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</si>
  <si>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</si>
  <si>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</si>
  <si>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</si>
  <si>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</si>
  <si>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</si>
  <si>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</si>
  <si>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</si>
  <si>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</si>
  <si>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</si>
  <si>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</si>
  <si>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</si>
  <si>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</si>
  <si>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</si>
  <si>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</si>
  <si>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</si>
  <si>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</si>
  <si>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</si>
  <si>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</si>
  <si>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</si>
  <si>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</si>
  <si>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</si>
  <si>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</si>
  <si>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</si>
  <si>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</si>
  <si>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</si>
  <si>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</si>
  <si>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</si>
  <si>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</si>
  <si>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</si>
  <si>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</si>
  <si>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</si>
  <si>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</si>
  <si>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</si>
  <si>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</si>
  <si>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</si>
  <si>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</si>
  <si>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</si>
  <si>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</si>
  <si>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</si>
  <si>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</si>
  <si>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</si>
  <si>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</si>
  <si>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</si>
  <si>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</si>
  <si>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</si>
  <si>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</si>
  <si>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</si>
  <si>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</si>
  <si>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</si>
  <si>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</si>
  <si>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</si>
  <si>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</si>
  <si>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</si>
  <si>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</si>
  <si>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</si>
  <si>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</si>
  <si>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</si>
  <si>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</si>
  <si>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</si>
  <si>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</si>
  <si>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</si>
  <si>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</si>
  <si>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</si>
  <si>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</si>
  <si>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</si>
  <si>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</si>
  <si>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</si>
  <si>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</si>
  <si>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</si>
  <si>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</si>
  <si>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</si>
  <si>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</si>
  <si>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</si>
  <si>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</si>
  <si>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</si>
  <si>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</si>
  <si>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</si>
  <si>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</si>
  <si>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</si>
  <si>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</si>
  <si>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</si>
  <si>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</si>
  <si>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</si>
  <si>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</si>
  <si>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</si>
  <si>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</si>
  <si>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</si>
  <si>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</si>
  <si>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</si>
  <si>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</si>
  <si>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</si>
  <si>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</si>
  <si>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</si>
  <si>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</si>
  <si>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</si>
  <si>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</si>
  <si>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</si>
  <si>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</si>
  <si>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</si>
  <si>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</si>
  <si>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</si>
  <si>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</si>
  <si>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</si>
  <si>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</si>
  <si>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</si>
  <si>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</si>
  <si>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</si>
  <si>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</si>
  <si>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</si>
  <si>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</si>
  <si>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</si>
  <si>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</si>
  <si>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</si>
  <si>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</si>
  <si>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</si>
  <si>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</si>
  <si>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</si>
  <si>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</si>
  <si>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</si>
  <si>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</si>
  <si>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</si>
  <si>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</si>
  <si>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</si>
  <si>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</si>
  <si>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</si>
  <si>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</si>
  <si>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</si>
  <si>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</si>
  <si>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</si>
  <si>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</si>
  <si>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</si>
  <si>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</si>
  <si>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</si>
  <si>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</si>
  <si>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</si>
  <si>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</si>
  <si>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</si>
  <si>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</si>
  <si>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</si>
  <si>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</si>
  <si>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</si>
  <si>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</si>
  <si>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</si>
  <si>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</si>
  <si>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</si>
  <si>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</si>
  <si>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</si>
  <si>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</si>
  <si>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</si>
  <si>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</si>
  <si>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</si>
  <si>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</si>
  <si>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</si>
  <si>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</si>
  <si>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</si>
  <si>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</si>
  <si>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</si>
  <si>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</si>
  <si>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</si>
  <si>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</si>
  <si>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</si>
  <si>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</si>
  <si>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ESTADO DE ACTIVIDADES
MUNICIPIO SAN FELIPE
DEL 1 DE ENERO AL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</si>
</sst>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45" activePane="bottomLeft" state="frozen"/>
      <selection pane="bottomLeft" activeCell="A3" sqref="A3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7" t="s">
        <v>217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384278890.18000001</v>
      </c>
      <c r="D3" s="4">
        <f>SUM(D4+D51+D63)</f>
        <v>347785297.74000001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33422132.979999997</v>
      </c>
      <c r="D4" s="4">
        <f>SUM(D5+D14+D20+D22+D28+D33+D43+D48)</f>
        <v>29076775.829999994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16217999.49</v>
      </c>
      <c r="D5" s="9">
        <f>SUM(D6:D13)</f>
        <v>16044286.869999999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15950201.65</v>
      </c>
      <c r="D7" s="9">
        <v>15717698.859999999</v>
      </c>
      <c r="E7" s="11"/>
    </row>
    <row r="8" spans="1:5" x14ac:dyDescent="0.2">
      <c r="A8" s="7">
        <v>4113</v>
      </c>
      <c r="B8" s="25" t="s">
        <v>8</v>
      </c>
      <c r="C8" s="9">
        <v>124355</v>
      </c>
      <c r="D8" s="9">
        <v>120900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143442.84</v>
      </c>
      <c r="D12" s="9">
        <v>205688.01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4071008.46</v>
      </c>
      <c r="D22" s="9">
        <f>SUM(D23:D27)</f>
        <v>3272194.3200000003</v>
      </c>
      <c r="E22" s="11"/>
    </row>
    <row r="23" spans="1:5" x14ac:dyDescent="0.2">
      <c r="A23" s="7">
        <v>4141</v>
      </c>
      <c r="B23" s="25" t="s">
        <v>23</v>
      </c>
      <c r="C23" s="9">
        <v>1776661.25</v>
      </c>
      <c r="D23" s="9">
        <v>1475967.28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2294347.21</v>
      </c>
      <c r="D25" s="9">
        <v>1796227.04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8985030.3499999996</v>
      </c>
      <c r="D28" s="9">
        <f>SUM(D29:D32)</f>
        <v>6221521.0800000001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6748796.3799999999</v>
      </c>
      <c r="D29" s="9">
        <v>5591701.7800000003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2236233.9700000002</v>
      </c>
      <c r="D32" s="9">
        <v>629819.30000000005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4148094.68</v>
      </c>
      <c r="D33" s="9">
        <f>SUM(D34:D42)</f>
        <v>3538773.56</v>
      </c>
      <c r="E33" s="11"/>
    </row>
    <row r="34" spans="1:5" x14ac:dyDescent="0.2">
      <c r="A34" s="7">
        <v>4161</v>
      </c>
      <c r="B34" s="25" t="s">
        <v>34</v>
      </c>
      <c r="C34" s="9">
        <v>3787147.45</v>
      </c>
      <c r="D34" s="9">
        <v>3538773.56</v>
      </c>
      <c r="E34" s="11"/>
    </row>
    <row r="35" spans="1:5" x14ac:dyDescent="0.2">
      <c r="A35" s="7">
        <v>4162</v>
      </c>
      <c r="B35" s="25" t="s">
        <v>35</v>
      </c>
      <c r="C35" s="9">
        <v>360947.23</v>
      </c>
      <c r="D35" s="9">
        <v>0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0</v>
      </c>
      <c r="D43" s="9">
        <f>SUM(D44:D47)</f>
        <v>0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0</v>
      </c>
      <c r="D46" s="9">
        <v>0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350856757.19999999</v>
      </c>
      <c r="D51" s="4">
        <f>SUM(D52+D56)</f>
        <v>318708521.91000003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350856757.19999999</v>
      </c>
      <c r="D52" s="9">
        <f>SUM(D53:D55)</f>
        <v>318708521.91000003</v>
      </c>
      <c r="E52" s="11"/>
    </row>
    <row r="53" spans="1:5" x14ac:dyDescent="0.2">
      <c r="A53" s="7">
        <v>4211</v>
      </c>
      <c r="B53" s="25" t="s">
        <v>53</v>
      </c>
      <c r="C53" s="9">
        <v>105212426.12</v>
      </c>
      <c r="D53" s="9">
        <v>100041187.76000001</v>
      </c>
      <c r="E53" s="11"/>
    </row>
    <row r="54" spans="1:5" x14ac:dyDescent="0.2">
      <c r="A54" s="7">
        <v>4212</v>
      </c>
      <c r="B54" s="25" t="s">
        <v>54</v>
      </c>
      <c r="C54" s="9">
        <v>186229702.44999999</v>
      </c>
      <c r="D54" s="9">
        <v>173866757.97999999</v>
      </c>
      <c r="E54" s="11"/>
    </row>
    <row r="55" spans="1:5" x14ac:dyDescent="0.2">
      <c r="A55" s="7">
        <v>4213</v>
      </c>
      <c r="B55" s="25" t="s">
        <v>55</v>
      </c>
      <c r="C55" s="9">
        <v>59414628.630000003</v>
      </c>
      <c r="D55" s="9">
        <v>44800576.170000002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0</v>
      </c>
      <c r="D56" s="9">
        <f>SUM(D57:D62)</f>
        <v>0</v>
      </c>
      <c r="E56" s="11"/>
    </row>
    <row r="57" spans="1:5" x14ac:dyDescent="0.2">
      <c r="A57" s="7">
        <v>4221</v>
      </c>
      <c r="B57" s="25" t="s">
        <v>177</v>
      </c>
      <c r="C57" s="9">
        <v>0</v>
      </c>
      <c r="D57" s="9">
        <v>0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236821055.64000002</v>
      </c>
      <c r="D85" s="4">
        <f>SUM(D86+D114+D147+D157+D172+D204)</f>
        <v>220675367.05999997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156870780.48000002</v>
      </c>
      <c r="D86" s="4">
        <f>SUM(D87+D94+D104)</f>
        <v>149366004.76999998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103652557.03000002</v>
      </c>
      <c r="D87" s="9">
        <f>SUM(D88:D93)</f>
        <v>101290181.41</v>
      </c>
      <c r="E87" s="11"/>
    </row>
    <row r="88" spans="1:5" x14ac:dyDescent="0.2">
      <c r="A88" s="7">
        <v>5111</v>
      </c>
      <c r="B88" s="25" t="s">
        <v>84</v>
      </c>
      <c r="C88" s="9">
        <v>57708986.770000003</v>
      </c>
      <c r="D88" s="9">
        <v>55084791.560000002</v>
      </c>
      <c r="E88" s="11"/>
    </row>
    <row r="89" spans="1:5" x14ac:dyDescent="0.2">
      <c r="A89" s="7">
        <v>5112</v>
      </c>
      <c r="B89" s="25" t="s">
        <v>85</v>
      </c>
      <c r="C89" s="9">
        <v>9792.24</v>
      </c>
      <c r="D89" s="9">
        <v>3269355.96</v>
      </c>
      <c r="E89" s="11"/>
    </row>
    <row r="90" spans="1:5" x14ac:dyDescent="0.2">
      <c r="A90" s="7">
        <v>5113</v>
      </c>
      <c r="B90" s="25" t="s">
        <v>86</v>
      </c>
      <c r="C90" s="9">
        <v>9142558.9800000004</v>
      </c>
      <c r="D90" s="9">
        <v>8643869.9800000004</v>
      </c>
      <c r="E90" s="11"/>
    </row>
    <row r="91" spans="1:5" x14ac:dyDescent="0.2">
      <c r="A91" s="7">
        <v>5114</v>
      </c>
      <c r="B91" s="25" t="s">
        <v>87</v>
      </c>
      <c r="C91" s="9">
        <v>15862717.539999999</v>
      </c>
      <c r="D91" s="9">
        <v>16570192.48</v>
      </c>
      <c r="E91" s="11"/>
    </row>
    <row r="92" spans="1:5" x14ac:dyDescent="0.2">
      <c r="A92" s="7">
        <v>5115</v>
      </c>
      <c r="B92" s="25" t="s">
        <v>88</v>
      </c>
      <c r="C92" s="9">
        <v>18807966.460000001</v>
      </c>
      <c r="D92" s="9">
        <v>15576612.77</v>
      </c>
      <c r="E92" s="11"/>
    </row>
    <row r="93" spans="1:5" x14ac:dyDescent="0.2">
      <c r="A93" s="7">
        <v>5116</v>
      </c>
      <c r="B93" s="25" t="s">
        <v>89</v>
      </c>
      <c r="C93" s="9">
        <v>2120535.04</v>
      </c>
      <c r="D93" s="9">
        <v>2145358.66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20962658.41</v>
      </c>
      <c r="D94" s="9">
        <f>SUM(D95:D103)</f>
        <v>17870410.720000003</v>
      </c>
      <c r="E94" s="11"/>
    </row>
    <row r="95" spans="1:5" x14ac:dyDescent="0.2">
      <c r="A95" s="7">
        <v>5121</v>
      </c>
      <c r="B95" s="25" t="s">
        <v>91</v>
      </c>
      <c r="C95" s="9">
        <v>1670727.44</v>
      </c>
      <c r="D95" s="9">
        <v>1957412.88</v>
      </c>
      <c r="E95" s="11"/>
    </row>
    <row r="96" spans="1:5" x14ac:dyDescent="0.2">
      <c r="A96" s="7">
        <v>5122</v>
      </c>
      <c r="B96" s="25" t="s">
        <v>92</v>
      </c>
      <c r="C96" s="9">
        <v>485739.53</v>
      </c>
      <c r="D96" s="9">
        <v>319242.39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v>3417635.16</v>
      </c>
      <c r="D98" s="9">
        <v>2285727.37</v>
      </c>
      <c r="E98" s="11"/>
    </row>
    <row r="99" spans="1:5" x14ac:dyDescent="0.2">
      <c r="A99" s="7">
        <v>5125</v>
      </c>
      <c r="B99" s="25" t="s">
        <v>95</v>
      </c>
      <c r="C99" s="9">
        <v>103041.26</v>
      </c>
      <c r="D99" s="9">
        <v>100744.65</v>
      </c>
      <c r="E99" s="11"/>
    </row>
    <row r="100" spans="1:5" x14ac:dyDescent="0.2">
      <c r="A100" s="7">
        <v>5126</v>
      </c>
      <c r="B100" s="25" t="s">
        <v>96</v>
      </c>
      <c r="C100" s="9">
        <v>10308419.810000001</v>
      </c>
      <c r="D100" s="9">
        <v>8596794.5500000007</v>
      </c>
      <c r="E100" s="11"/>
    </row>
    <row r="101" spans="1:5" x14ac:dyDescent="0.2">
      <c r="A101" s="7">
        <v>5127</v>
      </c>
      <c r="B101" s="25" t="s">
        <v>97</v>
      </c>
      <c r="C101" s="9">
        <v>1239076.25</v>
      </c>
      <c r="D101" s="9">
        <v>1678771.76</v>
      </c>
      <c r="E101" s="11"/>
    </row>
    <row r="102" spans="1:5" x14ac:dyDescent="0.2">
      <c r="A102" s="7">
        <v>5128</v>
      </c>
      <c r="B102" s="25" t="s">
        <v>98</v>
      </c>
      <c r="C102" s="9">
        <v>803659.6</v>
      </c>
      <c r="D102" s="9">
        <v>184296.43</v>
      </c>
      <c r="E102" s="11"/>
    </row>
    <row r="103" spans="1:5" x14ac:dyDescent="0.2">
      <c r="A103" s="7">
        <v>5129</v>
      </c>
      <c r="B103" s="25" t="s">
        <v>99</v>
      </c>
      <c r="C103" s="9">
        <v>2934359.36</v>
      </c>
      <c r="D103" s="9">
        <v>2747420.69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32255565.039999999</v>
      </c>
      <c r="D104" s="9">
        <f>SUM(D105:D113)</f>
        <v>30205412.639999997</v>
      </c>
      <c r="E104" s="11"/>
    </row>
    <row r="105" spans="1:5" x14ac:dyDescent="0.2">
      <c r="A105" s="7">
        <v>5131</v>
      </c>
      <c r="B105" s="25" t="s">
        <v>101</v>
      </c>
      <c r="C105" s="9">
        <v>12018890.470000001</v>
      </c>
      <c r="D105" s="9">
        <v>13572153.050000001</v>
      </c>
      <c r="E105" s="11"/>
    </row>
    <row r="106" spans="1:5" x14ac:dyDescent="0.2">
      <c r="A106" s="7">
        <v>5132</v>
      </c>
      <c r="B106" s="25" t="s">
        <v>102</v>
      </c>
      <c r="C106" s="9">
        <v>1473936.57</v>
      </c>
      <c r="D106" s="9">
        <v>1064343.72</v>
      </c>
      <c r="E106" s="11"/>
    </row>
    <row r="107" spans="1:5" x14ac:dyDescent="0.2">
      <c r="A107" s="7">
        <v>5133</v>
      </c>
      <c r="B107" s="25" t="s">
        <v>103</v>
      </c>
      <c r="C107" s="9">
        <v>8236456.1200000001</v>
      </c>
      <c r="D107" s="9">
        <v>4715899.9800000004</v>
      </c>
      <c r="E107" s="11"/>
    </row>
    <row r="108" spans="1:5" x14ac:dyDescent="0.2">
      <c r="A108" s="7">
        <v>5134</v>
      </c>
      <c r="B108" s="25" t="s">
        <v>104</v>
      </c>
      <c r="C108" s="9">
        <v>1277755.47</v>
      </c>
      <c r="D108" s="9">
        <v>1087690.4099999999</v>
      </c>
      <c r="E108" s="11"/>
    </row>
    <row r="109" spans="1:5" x14ac:dyDescent="0.2">
      <c r="A109" s="7">
        <v>5135</v>
      </c>
      <c r="B109" s="25" t="s">
        <v>105</v>
      </c>
      <c r="C109" s="9">
        <v>1439511.98</v>
      </c>
      <c r="D109" s="9">
        <v>1306218.7</v>
      </c>
      <c r="E109" s="11"/>
    </row>
    <row r="110" spans="1:5" x14ac:dyDescent="0.2">
      <c r="A110" s="7">
        <v>5136</v>
      </c>
      <c r="B110" s="25" t="s">
        <v>106</v>
      </c>
      <c r="C110" s="9">
        <v>480060.42</v>
      </c>
      <c r="D110" s="9">
        <v>588132.79</v>
      </c>
      <c r="E110" s="11"/>
    </row>
    <row r="111" spans="1:5" x14ac:dyDescent="0.2">
      <c r="A111" s="7">
        <v>5137</v>
      </c>
      <c r="B111" s="25" t="s">
        <v>107</v>
      </c>
      <c r="C111" s="9">
        <v>153941.84</v>
      </c>
      <c r="D111" s="9">
        <v>167626.47</v>
      </c>
      <c r="E111" s="11"/>
    </row>
    <row r="112" spans="1:5" x14ac:dyDescent="0.2">
      <c r="A112" s="7">
        <v>5138</v>
      </c>
      <c r="B112" s="25" t="s">
        <v>108</v>
      </c>
      <c r="C112" s="9">
        <v>4809120.93</v>
      </c>
      <c r="D112" s="9">
        <v>4268315.8600000003</v>
      </c>
      <c r="E112" s="11"/>
    </row>
    <row r="113" spans="1:5" x14ac:dyDescent="0.2">
      <c r="A113" s="7">
        <v>5139</v>
      </c>
      <c r="B113" s="25" t="s">
        <v>109</v>
      </c>
      <c r="C113" s="9">
        <v>2365891.2400000002</v>
      </c>
      <c r="D113" s="9">
        <v>3435031.66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37948054.130000003</v>
      </c>
      <c r="D114" s="4">
        <f>SUM(D115+D118+D121+D124+D129+D133+D136+D138+D144)</f>
        <v>24196392.829999998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13440012.67</v>
      </c>
      <c r="D115" s="9">
        <f>SUM(D116:D117)</f>
        <v>0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13440012.67</v>
      </c>
      <c r="D117" s="9">
        <v>0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225810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225810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11465557.470000001</v>
      </c>
      <c r="D121" s="9">
        <f>SUM(D122:D123)</f>
        <v>4548987.34</v>
      </c>
      <c r="E121" s="11"/>
    </row>
    <row r="122" spans="1:5" x14ac:dyDescent="0.2">
      <c r="A122" s="7">
        <v>5231</v>
      </c>
      <c r="B122" s="25" t="s">
        <v>114</v>
      </c>
      <c r="C122" s="9">
        <v>11465557.470000001</v>
      </c>
      <c r="D122" s="9">
        <v>4548987.34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12306934.880000001</v>
      </c>
      <c r="D124" s="9">
        <f>SUM(D125:D128)</f>
        <v>5688727.0899999999</v>
      </c>
      <c r="E124" s="11"/>
    </row>
    <row r="125" spans="1:5" x14ac:dyDescent="0.2">
      <c r="A125" s="7">
        <v>5241</v>
      </c>
      <c r="B125" s="25" t="s">
        <v>116</v>
      </c>
      <c r="C125" s="9">
        <v>10181896.9</v>
      </c>
      <c r="D125" s="9">
        <v>3690638.41</v>
      </c>
      <c r="E125" s="11"/>
    </row>
    <row r="126" spans="1:5" x14ac:dyDescent="0.2">
      <c r="A126" s="7">
        <v>5242</v>
      </c>
      <c r="B126" s="25" t="s">
        <v>117</v>
      </c>
      <c r="C126" s="9">
        <v>1436906.8</v>
      </c>
      <c r="D126" s="9">
        <v>1550400</v>
      </c>
      <c r="E126" s="11"/>
    </row>
    <row r="127" spans="1:5" x14ac:dyDescent="0.2">
      <c r="A127" s="7">
        <v>5243</v>
      </c>
      <c r="B127" s="25" t="s">
        <v>118</v>
      </c>
      <c r="C127" s="9">
        <v>526283.34</v>
      </c>
      <c r="D127" s="9">
        <v>447688.68</v>
      </c>
      <c r="E127" s="11"/>
    </row>
    <row r="128" spans="1:5" x14ac:dyDescent="0.2">
      <c r="A128" s="7">
        <v>5244</v>
      </c>
      <c r="B128" s="25" t="s">
        <v>119</v>
      </c>
      <c r="C128" s="9">
        <v>161847.84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0</v>
      </c>
      <c r="D129" s="9">
        <f>SUM(D130:D132)</f>
        <v>0</v>
      </c>
      <c r="E129" s="11"/>
    </row>
    <row r="130" spans="1:5" x14ac:dyDescent="0.2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509739.11</v>
      </c>
      <c r="D138" s="9">
        <f>SUM(D139:D143)</f>
        <v>13958678.4</v>
      </c>
      <c r="E138" s="11"/>
    </row>
    <row r="139" spans="1:5" x14ac:dyDescent="0.2">
      <c r="A139" s="7">
        <v>5281</v>
      </c>
      <c r="B139" s="25" t="s">
        <v>185</v>
      </c>
      <c r="C139" s="9">
        <v>509739.11</v>
      </c>
      <c r="D139" s="9">
        <v>13958678.4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4586965.3899999997</v>
      </c>
      <c r="D147" s="4">
        <f>SUM(D148+D151+D154)</f>
        <v>11205352.550000001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4586965.3899999997</v>
      </c>
      <c r="D154" s="9">
        <f>SUM(D155:D156)</f>
        <v>11205352.550000001</v>
      </c>
      <c r="E154" s="11"/>
    </row>
    <row r="155" spans="1:5" x14ac:dyDescent="0.2">
      <c r="A155" s="7">
        <v>5331</v>
      </c>
      <c r="B155" s="25" t="s">
        <v>137</v>
      </c>
      <c r="C155" s="9">
        <v>4586965.3899999997</v>
      </c>
      <c r="D155" s="9">
        <v>11205352.550000001</v>
      </c>
      <c r="E155" s="11"/>
    </row>
    <row r="156" spans="1:5" x14ac:dyDescent="0.2">
      <c r="A156" s="7">
        <v>5332</v>
      </c>
      <c r="B156" s="25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5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12623752.800000001</v>
      </c>
      <c r="D172" s="4">
        <f>SUM(D173+D182+D185+D191+D193+D195)</f>
        <v>6551014.6799999997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7537107.9900000002</v>
      </c>
      <c r="D173" s="9">
        <f>SUM(D174:D181)</f>
        <v>6551014.6799999997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1930586.09</v>
      </c>
      <c r="D176" s="9">
        <v>429254.57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5270590.53</v>
      </c>
      <c r="D178" s="9">
        <v>6057544.7999999998</v>
      </c>
      <c r="E178" s="11"/>
    </row>
    <row r="179" spans="1:5" x14ac:dyDescent="0.2">
      <c r="A179" s="7">
        <v>5516</v>
      </c>
      <c r="B179" s="25" t="s">
        <v>157</v>
      </c>
      <c r="C179" s="9">
        <v>202500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133431.37</v>
      </c>
      <c r="D180" s="9">
        <v>64215.31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5086644.8099999996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5086644.8099999996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24791502.84</v>
      </c>
      <c r="D204" s="4">
        <f>D205</f>
        <v>29356602.23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24791502.84</v>
      </c>
      <c r="D205" s="9">
        <f>SUM(D206)</f>
        <v>29356602.23</v>
      </c>
      <c r="E205" s="11"/>
    </row>
    <row r="206" spans="1:5" x14ac:dyDescent="0.2">
      <c r="A206" s="7">
        <v>5611</v>
      </c>
      <c r="B206" s="27" t="s">
        <v>180</v>
      </c>
      <c r="C206" s="9">
        <v>24791502.84</v>
      </c>
      <c r="D206" s="9">
        <v>29356602.23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147457834.53999999</v>
      </c>
      <c r="D207" s="14">
        <f>D3-D85</f>
        <v>127109930.68000004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22.5" x14ac:dyDescent="0.2">
      <c r="A214" s="34"/>
      <c r="B214" s="35" t="s">
        <v>213</v>
      </c>
      <c r="C214" s="36"/>
      <c r="D214" s="35" t="s">
        <v>213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214</v>
      </c>
    </row>
    <row r="3" spans="1:1" x14ac:dyDescent="0.2">
      <c r="A3" s="19" t="s">
        <v>198</v>
      </c>
    </row>
    <row r="4" spans="1:1" x14ac:dyDescent="0.2">
      <c r="A4" s="19" t="s">
        <v>215</v>
      </c>
    </row>
    <row r="5" spans="1:1" x14ac:dyDescent="0.2">
      <c r="A5" s="19" t="s">
        <v>216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2014-12-05T05:22:37Z</cp:lastPrinted>
  <dcterms:created xsi:type="dcterms:W3CDTF">2012-12-11T20:29:16Z</dcterms:created>
  <dcterms:modified xsi:type="dcterms:W3CDTF">2018-02-09T18:53:26Z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